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n\Dropbox (Base2)\Management\Investment Opportunities\Aquisition Opportunities\"/>
    </mc:Choice>
  </mc:AlternateContent>
  <xr:revisionPtr revIDLastSave="0" documentId="13_ncr:1_{E756806E-83FB-4464-93FA-2CBA5C4614AF}" xr6:coauthVersionLast="36" xr6:coauthVersionMax="38" xr10:uidLastSave="{00000000-0000-0000-0000-000000000000}"/>
  <bookViews>
    <workbookView xWindow="240" yWindow="75" windowWidth="20115" windowHeight="7995" xr2:uid="{00000000-000D-0000-FFFF-FFFF00000000}"/>
  </bookViews>
  <sheets>
    <sheet name="Summary" sheetId="1" r:id="rId1"/>
    <sheet name="Questions" sheetId="2" r:id="rId2"/>
    <sheet name="Factors" sheetId="3" r:id="rId3"/>
    <sheet name="Acquisition Scorecard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7" i="2" l="1"/>
  <c r="F35" i="2"/>
  <c r="F33" i="2"/>
  <c r="E62" i="3"/>
  <c r="E57" i="3"/>
  <c r="E53" i="3"/>
  <c r="F55" i="1" l="1"/>
  <c r="B3" i="1"/>
  <c r="B4" i="2" s="1"/>
  <c r="E49" i="3"/>
  <c r="E45" i="3"/>
  <c r="E41" i="3"/>
  <c r="E35" i="3"/>
  <c r="E30" i="3"/>
  <c r="E25" i="3"/>
  <c r="E22" i="3"/>
  <c r="E18" i="3"/>
  <c r="E14" i="3"/>
  <c r="E10" i="3"/>
  <c r="E5" i="3"/>
  <c r="F24" i="2"/>
  <c r="F31" i="2"/>
  <c r="F28" i="2"/>
  <c r="F26" i="2"/>
  <c r="F22" i="2"/>
  <c r="F19" i="2"/>
  <c r="F17" i="2"/>
  <c r="F15" i="2"/>
  <c r="F13" i="2"/>
  <c r="F11" i="2"/>
  <c r="F9" i="2"/>
  <c r="F49" i="3" l="1"/>
  <c r="B46" i="1" s="1"/>
  <c r="F13" i="3"/>
  <c r="F29" i="3"/>
  <c r="B45" i="1" s="1"/>
  <c r="F4" i="3"/>
  <c r="F3" i="2"/>
  <c r="G2" i="3" l="1"/>
  <c r="B47" i="1" s="1"/>
  <c r="B44" i="1"/>
  <c r="C47" i="1"/>
  <c r="C44" i="1"/>
  <c r="C46" i="1"/>
  <c r="C45" i="1"/>
  <c r="E3" i="2"/>
</calcChain>
</file>

<file path=xl/sharedStrings.xml><?xml version="1.0" encoding="utf-8"?>
<sst xmlns="http://schemas.openxmlformats.org/spreadsheetml/2006/main" count="120" uniqueCount="118">
  <si>
    <t>Considerations</t>
  </si>
  <si>
    <t>Years in Business:</t>
  </si>
  <si>
    <t>Reason for Selling:</t>
  </si>
  <si>
    <t>Primary Products / Services:</t>
  </si>
  <si>
    <t>Primary Business Contact:</t>
  </si>
  <si>
    <t>Primary Finance Contact:</t>
  </si>
  <si>
    <t>Current share ownership:</t>
  </si>
  <si>
    <t>Current Directors:</t>
  </si>
  <si>
    <t>Business Plans / Budgets Available:</t>
  </si>
  <si>
    <t>Indicative Purchase Date:</t>
  </si>
  <si>
    <t>Indicative Purchase Price:</t>
  </si>
  <si>
    <t>Financial Information</t>
  </si>
  <si>
    <t>Current Year Budgets / Business Plans etc available</t>
  </si>
  <si>
    <t>Current Year Budgets / Business Plans etc unavailable</t>
  </si>
  <si>
    <t>D&amp;B Credit rating assessment:</t>
  </si>
  <si>
    <t>Financial Health</t>
  </si>
  <si>
    <t>EBITDA calculated over 3 years average earnings</t>
  </si>
  <si>
    <t>EBITDA calculated over 2 years average earnings</t>
  </si>
  <si>
    <t>EBITDA calculated over 1 years average earnings</t>
  </si>
  <si>
    <t>Free Cash Flow positive (excl returns to Shareholders)</t>
  </si>
  <si>
    <t>Free Cash Flow negative (excl returns to Shareholders)</t>
  </si>
  <si>
    <t>Max</t>
  </si>
  <si>
    <t>Strong Complimentary Service Offering, with excellent cross-sell opportunity</t>
  </si>
  <si>
    <t>Average Complimentary Service Offering, with average cross-sell opportunity</t>
  </si>
  <si>
    <t>Minimal Complimentary Service Offering, with minimal cross-sell opportunity</t>
  </si>
  <si>
    <t>Products / Services / Customers</t>
  </si>
  <si>
    <t>Largest 5 customers account for &lt;20% of revenues</t>
  </si>
  <si>
    <t>Largest 5 customers account for &lt;40% of revenues</t>
  </si>
  <si>
    <t>Largest 5 customers account for &gt;40% of revenues</t>
  </si>
  <si>
    <t>No Financial Information Available</t>
  </si>
  <si>
    <t>Disparate Service Offering, no cross-sell opportunity</t>
  </si>
  <si>
    <t>No significant customers tied to presence of existing owner</t>
  </si>
  <si>
    <t>Some customer flight risk in absence of present owner</t>
  </si>
  <si>
    <t>Negligible identifiable Intellectual Property</t>
  </si>
  <si>
    <t>Market reputation:</t>
  </si>
  <si>
    <t>Main competitors:</t>
  </si>
  <si>
    <t>Premises: owned / leased &amp; terms:</t>
  </si>
  <si>
    <t>Website URL:</t>
  </si>
  <si>
    <t>Employees (by locations):</t>
  </si>
  <si>
    <t>Other relevant information:</t>
  </si>
  <si>
    <t>Background Information</t>
  </si>
  <si>
    <t>Prepared by:</t>
  </si>
  <si>
    <t>Next Steps / Recommendations:</t>
  </si>
  <si>
    <t>Assessment Criteria</t>
  </si>
  <si>
    <t>Supporting Comments</t>
  </si>
  <si>
    <t>Are Current Year Budgets / Financial Plans available?</t>
  </si>
  <si>
    <t>Reported EBITDA as % of Total Revenue &gt;30%</t>
  </si>
  <si>
    <t>Reported EBITDA as % of Total Revenue &gt;20%</t>
  </si>
  <si>
    <t>Reported EBITDA as % of Total Revenue &lt;20%</t>
  </si>
  <si>
    <t>What is the EBITDA as a % of Revenues, as reported in the accounts provided (average over multiple years)?</t>
  </si>
  <si>
    <t>Is the business generating Free Cash Flow (excluding returns to Shareholders)?</t>
  </si>
  <si>
    <t>How sustainable are the earnings (have these questions been answered from multiple years accounts)?</t>
  </si>
  <si>
    <t>Is there a good product / service "fit" with Base 2?   How good is the cross-sell opportunity between customer sets?</t>
  </si>
  <si>
    <t>How much of the revenue stream is under contract, either through recurring services or subscription revenues?</t>
  </si>
  <si>
    <t>How potentially susceptible is the company to a small number of customers (i.e. high client concentration)?</t>
  </si>
  <si>
    <t>Is the presence / continuation of significant customers / revenue streams tied to the existing owner?</t>
  </si>
  <si>
    <t xml:space="preserve">   Financial Health Check</t>
  </si>
  <si>
    <t xml:space="preserve">   Products / Services / Customers</t>
  </si>
  <si>
    <t xml:space="preserve">   Availability / quality of financial information</t>
  </si>
  <si>
    <t>Score</t>
  </si>
  <si>
    <t>Criteria</t>
  </si>
  <si>
    <t>Click Here for Summary</t>
  </si>
  <si>
    <t>Total of Assessment Criteria</t>
  </si>
  <si>
    <t>Comment on Financial Statements:</t>
  </si>
  <si>
    <t xml:space="preserve">   (comparison to B2, industry norms etc)</t>
  </si>
  <si>
    <t xml:space="preserve">   (including benefits to Base 2)</t>
  </si>
  <si>
    <t>Target Company Names:</t>
  </si>
  <si>
    <t>Approx Annual Revenue Total:</t>
  </si>
  <si>
    <t>Approx Contracted Monthly Recurring Rev:</t>
  </si>
  <si>
    <r>
      <t xml:space="preserve">Approx Annual EBITDA </t>
    </r>
    <r>
      <rPr>
        <u/>
        <sz val="11"/>
        <color theme="1"/>
        <rFont val="Calibri"/>
        <family val="2"/>
        <scheme val="minor"/>
      </rPr>
      <t>adjusted</t>
    </r>
    <r>
      <rPr>
        <sz val="11"/>
        <color theme="1"/>
        <rFont val="Calibri"/>
        <family val="2"/>
        <scheme val="minor"/>
      </rPr>
      <t>:</t>
    </r>
  </si>
  <si>
    <r>
      <t xml:space="preserve">Approx Annual EBITDA </t>
    </r>
    <r>
      <rPr>
        <u/>
        <sz val="11"/>
        <color theme="1"/>
        <rFont val="Calibri"/>
        <family val="2"/>
        <scheme val="minor"/>
      </rPr>
      <t>reported</t>
    </r>
    <r>
      <rPr>
        <sz val="11"/>
        <color theme="1"/>
        <rFont val="Calibri"/>
        <family val="2"/>
        <scheme val="minor"/>
      </rPr>
      <t>:</t>
    </r>
  </si>
  <si>
    <t>Multiple Years financial information available, good quality</t>
  </si>
  <si>
    <t>Single Year's financial information available, good quality</t>
  </si>
  <si>
    <t>Financial information somewhat incomplete</t>
  </si>
  <si>
    <t>What Financial Statements are available?  Are they of a good quality?</t>
  </si>
  <si>
    <t>Approx Monthly Total Services Revenue:</t>
  </si>
  <si>
    <t>MRR as % of Total Services Revenue:</t>
  </si>
  <si>
    <t>Contracted Revenues &gt; 60% of total services revenues</t>
  </si>
  <si>
    <t>Contracted Revenues &gt; 40% of total services revenues</t>
  </si>
  <si>
    <t>Contracted Revenues &gt; 20% of total services revenues</t>
  </si>
  <si>
    <t>Contracted Revenues &lt; 20% of total services revenues</t>
  </si>
  <si>
    <t>Unknown</t>
  </si>
  <si>
    <t>Adjusted EBITDA as % of Total Revenues &gt;30%</t>
  </si>
  <si>
    <t>Adjusted EBITDA as % of Total Revenues &gt;20%</t>
  </si>
  <si>
    <t>Adjusted EBITDA as % of Total Revenues &lt;20%</t>
  </si>
  <si>
    <r>
      <t xml:space="preserve">What is the </t>
    </r>
    <r>
      <rPr>
        <u/>
        <sz val="11"/>
        <color theme="1"/>
        <rFont val="Calibri"/>
        <family val="2"/>
        <scheme val="minor"/>
      </rPr>
      <t>adjusted</t>
    </r>
    <r>
      <rPr>
        <sz val="11"/>
        <color theme="1"/>
        <rFont val="Calibri"/>
        <family val="2"/>
        <scheme val="minor"/>
      </rPr>
      <t xml:space="preserve"> EBITDA (adjusted for "Base 2 owned" factors), as a % of Revenues? </t>
    </r>
  </si>
  <si>
    <t xml:space="preserve">   Other</t>
  </si>
  <si>
    <t>Other</t>
  </si>
  <si>
    <t>Significant overlap in toolsets (Autotask, AEM, IT Glue etc)</t>
  </si>
  <si>
    <t>Some overlap in toolsets (Autotask, AEM, IT Glue etc)</t>
  </si>
  <si>
    <t>Some Intellectual Property gains from the transaction</t>
  </si>
  <si>
    <t>Significant Intellectual Property gains from the transaction</t>
  </si>
  <si>
    <t>Is there any significant Intellectual Property gains for Base 2 (patents, trademarks, names, etc) - please detail</t>
  </si>
  <si>
    <t>Minimal overlap in toolsets (Autotask, AEM, IT Glue etc)</t>
  </si>
  <si>
    <t>Target is Auckland based, can be absorbed into Mt Eden office</t>
  </si>
  <si>
    <t>Target is outside of Auckland, in location that fits well with customer base etc</t>
  </si>
  <si>
    <t>Target is Auckland based, but cannot be absorbed into Mt Eden office</t>
  </si>
  <si>
    <t>Target is outside of Auckland, in location that is less strategically important</t>
  </si>
  <si>
    <t>Is there a significant overlap in toolsets used (Autotask, AEM, IT Glue etc)</t>
  </si>
  <si>
    <t>Financial Statements Provided:</t>
  </si>
  <si>
    <t>Any other significant / unique benefits to Base 2 from acquiring this Target? (Please detail)</t>
  </si>
  <si>
    <t>Significant / unique opportunities with this Target exist</t>
  </si>
  <si>
    <t>No significant / unique opportunites with this Target exist</t>
  </si>
  <si>
    <t>What are the potential synergies of location (if Auckland based) or geographic benefits (if outside Auckland)?</t>
  </si>
  <si>
    <t>High % of revenues from contracted MRR</t>
  </si>
  <si>
    <t>EBIDTA (adjusted) &gt; 30% of total revenues</t>
  </si>
  <si>
    <t>Significant overlap in toolsets (Autotask, IT Glue etc)</t>
  </si>
  <si>
    <t>OR, In the regions with a strategic reason for acquiring there</t>
  </si>
  <si>
    <t>Multiple years of (high quality) financial information available</t>
  </si>
  <si>
    <t>In Auckland, can be absorbed in to current B2 premises</t>
  </si>
  <si>
    <t>Good product / service fit, ideally with cross-sell opportunities</t>
  </si>
  <si>
    <t>Ideal Target Profile Summary:</t>
  </si>
  <si>
    <t>Comes with some unique IP, or other compelling reason to acquire</t>
  </si>
  <si>
    <t>Client base diversified - not reliant on small number of customers</t>
  </si>
  <si>
    <t>(click here for Questions)</t>
  </si>
  <si>
    <t>Evergreen MSP acquisition Scorecard</t>
  </si>
  <si>
    <t>From:</t>
  </si>
  <si>
    <t>https://www.evergreensg.com/msp-valuation-worksheet-8-variables-and-kpis-to-consider/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</si>
</sst>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5" xfId="0" applyFill="1" applyBorder="1"/>
    <xf numFmtId="0" fontId="4" fillId="3" borderId="5" xfId="0" applyFont="1" applyFill="1" applyBorder="1"/>
    <xf numFmtId="0" fontId="3" fillId="3" borderId="0" xfId="1" applyFill="1" applyBorder="1"/>
    <xf numFmtId="0" fontId="0" fillId="3" borderId="7" xfId="0" applyFill="1" applyBorder="1"/>
    <xf numFmtId="0" fontId="0" fillId="3" borderId="8" xfId="0" applyFill="1" applyBorder="1"/>
    <xf numFmtId="22" fontId="0" fillId="3" borderId="9" xfId="0" applyNumberFormat="1" applyFill="1" applyBorder="1"/>
    <xf numFmtId="0" fontId="0" fillId="0" borderId="1" xfId="0" applyFill="1" applyBorder="1" applyAlignment="1">
      <alignment wrapText="1"/>
    </xf>
    <xf numFmtId="0" fontId="0" fillId="3" borderId="5" xfId="0" applyFill="1" applyBorder="1" applyAlignment="1"/>
    <xf numFmtId="22" fontId="0" fillId="3" borderId="8" xfId="0" applyNumberFormat="1" applyFill="1" applyBorder="1"/>
    <xf numFmtId="0" fontId="0" fillId="2" borderId="0" xfId="0" applyFill="1" applyAlignment="1">
      <alignment horizontal="center"/>
    </xf>
    <xf numFmtId="0" fontId="5" fillId="2" borderId="0" xfId="0" applyFont="1" applyFill="1"/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5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/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2" borderId="1" xfId="0" applyFill="1" applyBorder="1" applyAlignment="1">
      <alignment vertical="center"/>
    </xf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/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wrapText="1"/>
    </xf>
    <xf numFmtId="9" fontId="0" fillId="0" borderId="1" xfId="2" applyFon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0" fontId="9" fillId="3" borderId="5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2" fillId="2" borderId="0" xfId="0" applyFont="1" applyFill="1"/>
    <xf numFmtId="0" fontId="3" fillId="0" borderId="0" xfId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1</xdr:row>
      <xdr:rowOff>152400</xdr:rowOff>
    </xdr:from>
    <xdr:to>
      <xdr:col>5</xdr:col>
      <xdr:colOff>1619299</xdr:colOff>
      <xdr:row>6</xdr:row>
      <xdr:rowOff>1954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5FCA1C-2875-4426-B953-BF9970FC8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48675" y="342900"/>
          <a:ext cx="952549" cy="952549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</xdr:colOff>
      <xdr:row>5</xdr:row>
      <xdr:rowOff>152400</xdr:rowOff>
    </xdr:from>
    <xdr:to>
      <xdr:col>9</xdr:col>
      <xdr:colOff>304800</xdr:colOff>
      <xdr:row>7</xdr:row>
      <xdr:rowOff>60960</xdr:rowOff>
    </xdr:to>
    <xdr:pic>
      <xdr:nvPicPr>
        <xdr:cNvPr id="3" name="Graphic 2" descr="Checkmark">
          <a:extLst>
            <a:ext uri="{FF2B5EF4-FFF2-40B4-BE49-F238E27FC236}">
              <a16:creationId xmlns:a16="http://schemas.microsoft.com/office/drawing/2014/main" id="{75734027-5892-4566-ADA2-80EA52704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094720" y="1295400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</xdr:colOff>
      <xdr:row>7</xdr:row>
      <xdr:rowOff>144780</xdr:rowOff>
    </xdr:from>
    <xdr:to>
      <xdr:col>9</xdr:col>
      <xdr:colOff>281940</xdr:colOff>
      <xdr:row>9</xdr:row>
      <xdr:rowOff>53340</xdr:rowOff>
    </xdr:to>
    <xdr:pic>
      <xdr:nvPicPr>
        <xdr:cNvPr id="6" name="Graphic 5" descr="Checkmark">
          <a:extLst>
            <a:ext uri="{FF2B5EF4-FFF2-40B4-BE49-F238E27FC236}">
              <a16:creationId xmlns:a16="http://schemas.microsoft.com/office/drawing/2014/main" id="{53EF64CF-10A4-4305-8344-85153A4B8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071860" y="1653540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8</xdr:col>
      <xdr:colOff>617220</xdr:colOff>
      <xdr:row>9</xdr:row>
      <xdr:rowOff>175260</xdr:rowOff>
    </xdr:from>
    <xdr:to>
      <xdr:col>9</xdr:col>
      <xdr:colOff>274320</xdr:colOff>
      <xdr:row>11</xdr:row>
      <xdr:rowOff>83820</xdr:rowOff>
    </xdr:to>
    <xdr:pic>
      <xdr:nvPicPr>
        <xdr:cNvPr id="7" name="Graphic 6" descr="Checkmark">
          <a:extLst>
            <a:ext uri="{FF2B5EF4-FFF2-40B4-BE49-F238E27FC236}">
              <a16:creationId xmlns:a16="http://schemas.microsoft.com/office/drawing/2014/main" id="{5DE94A5A-9CFB-4976-9E83-0CBF4EA39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681460" y="2049780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11</xdr:row>
      <xdr:rowOff>175260</xdr:rowOff>
    </xdr:from>
    <xdr:to>
      <xdr:col>9</xdr:col>
      <xdr:colOff>274320</xdr:colOff>
      <xdr:row>13</xdr:row>
      <xdr:rowOff>83820</xdr:rowOff>
    </xdr:to>
    <xdr:pic>
      <xdr:nvPicPr>
        <xdr:cNvPr id="8" name="Graphic 7" descr="Checkmark">
          <a:extLst>
            <a:ext uri="{FF2B5EF4-FFF2-40B4-BE49-F238E27FC236}">
              <a16:creationId xmlns:a16="http://schemas.microsoft.com/office/drawing/2014/main" id="{68C90078-C0D8-4415-BAB1-1ADFADD08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689080" y="2415540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152400</xdr:rowOff>
    </xdr:from>
    <xdr:to>
      <xdr:col>9</xdr:col>
      <xdr:colOff>274320</xdr:colOff>
      <xdr:row>15</xdr:row>
      <xdr:rowOff>60960</xdr:rowOff>
    </xdr:to>
    <xdr:pic>
      <xdr:nvPicPr>
        <xdr:cNvPr id="9" name="Graphic 8" descr="Checkmark">
          <a:extLst>
            <a:ext uri="{FF2B5EF4-FFF2-40B4-BE49-F238E27FC236}">
              <a16:creationId xmlns:a16="http://schemas.microsoft.com/office/drawing/2014/main" id="{C8F1CC5B-25FD-41D3-B8B0-9AC8469BC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689080" y="2758440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8</xdr:col>
      <xdr:colOff>594360</xdr:colOff>
      <xdr:row>15</xdr:row>
      <xdr:rowOff>160020</xdr:rowOff>
    </xdr:from>
    <xdr:to>
      <xdr:col>9</xdr:col>
      <xdr:colOff>274320</xdr:colOff>
      <xdr:row>17</xdr:row>
      <xdr:rowOff>68580</xdr:rowOff>
    </xdr:to>
    <xdr:pic>
      <xdr:nvPicPr>
        <xdr:cNvPr id="10" name="Graphic 9" descr="Checkmark">
          <a:extLst>
            <a:ext uri="{FF2B5EF4-FFF2-40B4-BE49-F238E27FC236}">
              <a16:creationId xmlns:a16="http://schemas.microsoft.com/office/drawing/2014/main" id="{988C0BB3-6DA2-4AA5-8A52-741BB88C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658600" y="3131820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</xdr:colOff>
      <xdr:row>17</xdr:row>
      <xdr:rowOff>152400</xdr:rowOff>
    </xdr:from>
    <xdr:to>
      <xdr:col>9</xdr:col>
      <xdr:colOff>281940</xdr:colOff>
      <xdr:row>19</xdr:row>
      <xdr:rowOff>60960</xdr:rowOff>
    </xdr:to>
    <xdr:pic>
      <xdr:nvPicPr>
        <xdr:cNvPr id="11" name="Graphic 10" descr="Checkmark">
          <a:extLst>
            <a:ext uri="{FF2B5EF4-FFF2-40B4-BE49-F238E27FC236}">
              <a16:creationId xmlns:a16="http://schemas.microsoft.com/office/drawing/2014/main" id="{D3DBBCEB-86AB-49AE-86AF-56BB5451D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071860" y="3489960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9</xdr:col>
      <xdr:colOff>15240</xdr:colOff>
      <xdr:row>19</xdr:row>
      <xdr:rowOff>137160</xdr:rowOff>
    </xdr:from>
    <xdr:to>
      <xdr:col>9</xdr:col>
      <xdr:colOff>289560</xdr:colOff>
      <xdr:row>21</xdr:row>
      <xdr:rowOff>45720</xdr:rowOff>
    </xdr:to>
    <xdr:pic>
      <xdr:nvPicPr>
        <xdr:cNvPr id="12" name="Graphic 11" descr="Checkmark">
          <a:extLst>
            <a:ext uri="{FF2B5EF4-FFF2-40B4-BE49-F238E27FC236}">
              <a16:creationId xmlns:a16="http://schemas.microsoft.com/office/drawing/2014/main" id="{F34E205A-304F-4CC8-BCE1-6EA63D432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079480" y="3840480"/>
          <a:ext cx="274320" cy="27432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</xdr:colOff>
      <xdr:row>21</xdr:row>
      <xdr:rowOff>129540</xdr:rowOff>
    </xdr:from>
    <xdr:to>
      <xdr:col>9</xdr:col>
      <xdr:colOff>281940</xdr:colOff>
      <xdr:row>23</xdr:row>
      <xdr:rowOff>38100</xdr:rowOff>
    </xdr:to>
    <xdr:pic>
      <xdr:nvPicPr>
        <xdr:cNvPr id="13" name="Graphic 12" descr="Checkmark">
          <a:extLst>
            <a:ext uri="{FF2B5EF4-FFF2-40B4-BE49-F238E27FC236}">
              <a16:creationId xmlns:a16="http://schemas.microsoft.com/office/drawing/2014/main" id="{28D66019-4F5A-4E29-8846-A11BFBF3E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071860" y="4198620"/>
          <a:ext cx="274320" cy="274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2924175</xdr:colOff>
      <xdr:row>1</xdr:row>
      <xdr:rowOff>161925</xdr:rowOff>
    </xdr:from>
    <xdr:to>
      <xdr:col>6</xdr:col>
      <xdr:colOff>3876724</xdr:colOff>
      <xdr:row>5</xdr:row>
      <xdr:rowOff>181024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4AC4097-87B9-41C3-9A1E-12B18648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68350" y="352425"/>
          <a:ext cx="952549" cy="95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5</xdr:row>
      <xdr:rowOff>95250</xdr:rowOff>
    </xdr:from>
    <xdr:to>
      <xdr:col>18</xdr:col>
      <xdr:colOff>76200</xdr:colOff>
      <xdr:row>46</xdr:row>
      <xdr:rowOff>43766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B9D159-F68E-44B2-A73C-446DF7185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1047750"/>
          <a:ext cx="10001250" cy="7759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evergreensg.com/msp-valuation-worksheet-8-variables-and-kpis-to-consid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5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4" style="1" customWidth="1"/>
    <col min="2" max="2" width="40" style="1" customWidth="1"/>
    <col min="3" max="3" width="33.85546875" style="1" customWidth="1"/>
    <col min="4" max="4" width="4.140625" style="1" customWidth="1"/>
    <col min="5" max="5" width="34.7109375" style="1" customWidth="1"/>
    <col min="6" max="6" width="32.140625" style="1" customWidth="1"/>
    <col min="7" max="7" width="3.42578125" style="1" customWidth="1"/>
    <col min="8" max="8" width="9.140625" style="1"/>
    <col min="9" max="9" width="2.85546875" style="1" customWidth="1"/>
    <col min="10" max="10" width="5.28515625" style="1" customWidth="1"/>
    <col min="11" max="15" width="9.140625" style="1"/>
    <col min="16" max="16" width="14.7109375" style="1" customWidth="1"/>
    <col min="17" max="16384" width="9.140625" style="1"/>
  </cols>
  <sheetData>
    <row r="2" spans="2:16" x14ac:dyDescent="0.25">
      <c r="B2" s="2"/>
      <c r="C2" s="3"/>
      <c r="D2" s="3"/>
      <c r="E2" s="3"/>
      <c r="F2" s="3"/>
      <c r="G2" s="4"/>
    </row>
    <row r="3" spans="2:16" ht="29.25" thickBot="1" x14ac:dyDescent="0.5">
      <c r="B3" s="39" t="str">
        <f>CONCATENATE("Base 2 Acquisition - Initial Assessment: ",C8)</f>
        <v xml:space="preserve">Base 2 Acquisition - Initial Assessment: </v>
      </c>
      <c r="C3" s="5"/>
      <c r="D3" s="5"/>
      <c r="E3" s="9" t="s">
        <v>114</v>
      </c>
      <c r="F3" s="5"/>
      <c r="G3" s="6"/>
    </row>
    <row r="4" spans="2:16" ht="9" customHeight="1" x14ac:dyDescent="0.25">
      <c r="B4" s="7"/>
      <c r="C4" s="5"/>
      <c r="D4" s="5"/>
      <c r="E4" s="5"/>
      <c r="F4" s="5"/>
      <c r="G4" s="6"/>
      <c r="I4" s="40"/>
      <c r="J4" s="41"/>
      <c r="K4" s="41"/>
      <c r="L4" s="41"/>
      <c r="M4" s="41"/>
      <c r="N4" s="41"/>
      <c r="O4" s="41"/>
      <c r="P4" s="42"/>
    </row>
    <row r="5" spans="2:16" ht="18.75" x14ac:dyDescent="0.3">
      <c r="B5" s="8" t="s">
        <v>40</v>
      </c>
      <c r="C5" s="5"/>
      <c r="D5" s="5"/>
      <c r="E5" s="5"/>
      <c r="F5" s="5"/>
      <c r="G5" s="6"/>
      <c r="I5" s="43"/>
      <c r="J5" s="44" t="s">
        <v>111</v>
      </c>
      <c r="K5" s="45"/>
      <c r="L5" s="45"/>
      <c r="M5" s="45"/>
      <c r="N5" s="45"/>
      <c r="O5" s="45"/>
      <c r="P5" s="46"/>
    </row>
    <row r="6" spans="2:16" x14ac:dyDescent="0.25">
      <c r="B6" s="7"/>
      <c r="C6" s="5"/>
      <c r="D6" s="5"/>
      <c r="E6" s="5"/>
      <c r="F6" s="5"/>
      <c r="G6" s="6"/>
      <c r="I6" s="43"/>
      <c r="J6" s="45"/>
      <c r="K6" s="45"/>
      <c r="L6" s="45"/>
      <c r="M6" s="45"/>
      <c r="N6" s="45"/>
      <c r="O6" s="45"/>
      <c r="P6" s="46"/>
    </row>
    <row r="7" spans="2:16" x14ac:dyDescent="0.25">
      <c r="B7" s="7"/>
      <c r="C7" s="5"/>
      <c r="D7" s="5"/>
      <c r="E7" s="5"/>
      <c r="F7" s="5"/>
      <c r="G7" s="6"/>
      <c r="I7" s="43"/>
      <c r="J7" s="45"/>
      <c r="K7" s="45" t="s">
        <v>104</v>
      </c>
      <c r="L7" s="45"/>
      <c r="M7" s="45"/>
      <c r="N7" s="45"/>
      <c r="O7" s="45"/>
      <c r="P7" s="46"/>
    </row>
    <row r="8" spans="2:16" x14ac:dyDescent="0.25">
      <c r="B8" s="14" t="s">
        <v>66</v>
      </c>
      <c r="C8" s="13"/>
      <c r="D8" s="5"/>
      <c r="E8" s="5" t="s">
        <v>37</v>
      </c>
      <c r="F8" s="13"/>
      <c r="G8" s="6"/>
      <c r="I8" s="43"/>
      <c r="J8" s="45"/>
      <c r="K8" s="45"/>
      <c r="L8" s="45"/>
      <c r="M8" s="45"/>
      <c r="N8" s="45"/>
      <c r="O8" s="45"/>
      <c r="P8" s="46"/>
    </row>
    <row r="9" spans="2:16" x14ac:dyDescent="0.25">
      <c r="B9" s="7"/>
      <c r="C9" s="5"/>
      <c r="D9" s="5"/>
      <c r="E9" s="5"/>
      <c r="F9" s="5"/>
      <c r="G9" s="6"/>
      <c r="I9" s="43"/>
      <c r="J9" s="45"/>
      <c r="K9" s="45" t="s">
        <v>105</v>
      </c>
      <c r="L9" s="45"/>
      <c r="M9" s="45"/>
      <c r="N9" s="45"/>
      <c r="O9" s="45"/>
      <c r="P9" s="46"/>
    </row>
    <row r="10" spans="2:16" x14ac:dyDescent="0.25">
      <c r="B10" s="7" t="s">
        <v>4</v>
      </c>
      <c r="C10" s="13"/>
      <c r="D10" s="5"/>
      <c r="E10" s="5" t="s">
        <v>5</v>
      </c>
      <c r="F10" s="13"/>
      <c r="G10" s="6"/>
      <c r="I10" s="43"/>
      <c r="J10" s="45"/>
      <c r="K10" s="45"/>
      <c r="L10" s="45"/>
      <c r="M10" s="45"/>
      <c r="N10" s="45"/>
      <c r="O10" s="45"/>
      <c r="P10" s="46"/>
    </row>
    <row r="11" spans="2:16" x14ac:dyDescent="0.25">
      <c r="B11" s="7"/>
      <c r="C11" s="5"/>
      <c r="D11" s="5"/>
      <c r="E11" s="5"/>
      <c r="F11" s="5"/>
      <c r="G11" s="6"/>
      <c r="I11" s="43"/>
      <c r="J11" s="45"/>
      <c r="K11" s="45" t="s">
        <v>106</v>
      </c>
      <c r="L11" s="45"/>
      <c r="M11" s="45"/>
      <c r="N11" s="45"/>
      <c r="O11" s="45"/>
      <c r="P11" s="46"/>
    </row>
    <row r="12" spans="2:16" x14ac:dyDescent="0.25">
      <c r="B12" s="7" t="s">
        <v>1</v>
      </c>
      <c r="C12" s="13"/>
      <c r="D12" s="5"/>
      <c r="E12" s="5" t="s">
        <v>38</v>
      </c>
      <c r="F12" s="13"/>
      <c r="G12" s="6"/>
      <c r="I12" s="43"/>
      <c r="J12" s="45"/>
      <c r="K12" s="45"/>
      <c r="L12" s="45"/>
      <c r="M12" s="45"/>
      <c r="N12" s="45"/>
      <c r="O12" s="45"/>
      <c r="P12" s="46"/>
    </row>
    <row r="13" spans="2:16" x14ac:dyDescent="0.25">
      <c r="B13" s="7"/>
      <c r="C13" s="5"/>
      <c r="D13" s="5"/>
      <c r="E13" s="5"/>
      <c r="F13" s="5"/>
      <c r="G13" s="6"/>
      <c r="I13" s="43"/>
      <c r="J13" s="45"/>
      <c r="K13" s="45" t="s">
        <v>109</v>
      </c>
      <c r="L13" s="45"/>
      <c r="M13" s="45"/>
      <c r="N13" s="45"/>
      <c r="O13" s="45"/>
      <c r="P13" s="46"/>
    </row>
    <row r="14" spans="2:16" x14ac:dyDescent="0.25">
      <c r="B14" s="7" t="s">
        <v>2</v>
      </c>
      <c r="C14" s="56"/>
      <c r="D14" s="57"/>
      <c r="E14" s="57"/>
      <c r="F14" s="58"/>
      <c r="G14" s="6"/>
      <c r="I14" s="43"/>
      <c r="J14" s="45"/>
      <c r="K14" s="45"/>
      <c r="L14" s="45"/>
      <c r="M14" s="45"/>
      <c r="N14" s="45"/>
      <c r="O14" s="45"/>
      <c r="P14" s="46"/>
    </row>
    <row r="15" spans="2:16" x14ac:dyDescent="0.25">
      <c r="B15" s="7"/>
      <c r="C15" s="5"/>
      <c r="D15" s="5"/>
      <c r="E15" s="5"/>
      <c r="F15" s="5"/>
      <c r="G15" s="6"/>
      <c r="I15" s="43"/>
      <c r="J15" s="45"/>
      <c r="K15" s="45" t="s">
        <v>107</v>
      </c>
      <c r="L15" s="45"/>
      <c r="M15" s="45"/>
      <c r="N15" s="45"/>
      <c r="O15" s="45"/>
      <c r="P15" s="46"/>
    </row>
    <row r="16" spans="2:16" x14ac:dyDescent="0.25">
      <c r="B16" s="7" t="s">
        <v>3</v>
      </c>
      <c r="C16" s="56"/>
      <c r="D16" s="57"/>
      <c r="E16" s="57"/>
      <c r="F16" s="58"/>
      <c r="G16" s="6"/>
      <c r="I16" s="43"/>
      <c r="J16" s="45"/>
      <c r="K16" s="45"/>
      <c r="L16" s="45"/>
      <c r="M16" s="45"/>
      <c r="N16" s="45"/>
      <c r="O16" s="45"/>
      <c r="P16" s="46"/>
    </row>
    <row r="17" spans="2:16" x14ac:dyDescent="0.25">
      <c r="B17" s="7"/>
      <c r="C17" s="5"/>
      <c r="D17" s="5"/>
      <c r="E17" s="5"/>
      <c r="F17" s="5"/>
      <c r="G17" s="6"/>
      <c r="I17" s="43"/>
      <c r="J17" s="45"/>
      <c r="K17" s="45" t="s">
        <v>113</v>
      </c>
      <c r="L17" s="45"/>
      <c r="M17" s="45"/>
      <c r="N17" s="45"/>
      <c r="O17" s="45"/>
      <c r="P17" s="46"/>
    </row>
    <row r="18" spans="2:16" x14ac:dyDescent="0.25">
      <c r="B18" s="7" t="s">
        <v>35</v>
      </c>
      <c r="C18" s="56"/>
      <c r="D18" s="57"/>
      <c r="E18" s="57"/>
      <c r="F18" s="58"/>
      <c r="G18" s="6"/>
      <c r="I18" s="43"/>
      <c r="J18" s="45"/>
      <c r="K18" s="45"/>
      <c r="L18" s="45"/>
      <c r="M18" s="45"/>
      <c r="N18" s="45"/>
      <c r="O18" s="45"/>
      <c r="P18" s="46"/>
    </row>
    <row r="19" spans="2:16" x14ac:dyDescent="0.25">
      <c r="B19" s="7"/>
      <c r="C19" s="5"/>
      <c r="D19" s="5"/>
      <c r="E19" s="5"/>
      <c r="F19" s="5"/>
      <c r="G19" s="6"/>
      <c r="I19" s="43"/>
      <c r="J19" s="45"/>
      <c r="K19" s="45" t="s">
        <v>108</v>
      </c>
      <c r="L19" s="45"/>
      <c r="M19" s="45"/>
      <c r="N19" s="45"/>
      <c r="O19" s="45"/>
      <c r="P19" s="46"/>
    </row>
    <row r="20" spans="2:16" x14ac:dyDescent="0.25">
      <c r="B20" s="7" t="s">
        <v>34</v>
      </c>
      <c r="C20" s="56"/>
      <c r="D20" s="57"/>
      <c r="E20" s="57"/>
      <c r="F20" s="58"/>
      <c r="G20" s="6"/>
      <c r="I20" s="43"/>
      <c r="J20" s="45"/>
      <c r="K20" s="45"/>
      <c r="L20" s="45"/>
      <c r="M20" s="45"/>
      <c r="N20" s="45"/>
      <c r="O20" s="45"/>
      <c r="P20" s="46"/>
    </row>
    <row r="21" spans="2:16" x14ac:dyDescent="0.25">
      <c r="B21" s="7"/>
      <c r="C21" s="5"/>
      <c r="D21" s="5"/>
      <c r="E21" s="5"/>
      <c r="F21" s="5"/>
      <c r="G21" s="6"/>
      <c r="I21" s="43"/>
      <c r="J21" s="45"/>
      <c r="K21" s="45" t="s">
        <v>110</v>
      </c>
      <c r="L21" s="45"/>
      <c r="M21" s="45"/>
      <c r="N21" s="45"/>
      <c r="O21" s="45"/>
      <c r="P21" s="46"/>
    </row>
    <row r="22" spans="2:16" x14ac:dyDescent="0.25">
      <c r="B22" s="7"/>
      <c r="C22" s="5"/>
      <c r="D22" s="5"/>
      <c r="E22" s="5"/>
      <c r="F22" s="5"/>
      <c r="G22" s="6"/>
      <c r="I22" s="43"/>
      <c r="J22" s="45"/>
      <c r="K22" s="45"/>
      <c r="L22" s="45"/>
      <c r="M22" s="45"/>
      <c r="N22" s="45"/>
      <c r="O22" s="45"/>
      <c r="P22" s="46"/>
    </row>
    <row r="23" spans="2:16" x14ac:dyDescent="0.25">
      <c r="B23" s="7" t="s">
        <v>6</v>
      </c>
      <c r="C23" s="13"/>
      <c r="D23" s="5"/>
      <c r="E23" s="5" t="s">
        <v>7</v>
      </c>
      <c r="F23" s="13"/>
      <c r="G23" s="6"/>
      <c r="I23" s="43"/>
      <c r="J23" s="45"/>
      <c r="K23" s="45" t="s">
        <v>112</v>
      </c>
      <c r="L23" s="45"/>
      <c r="M23" s="45"/>
      <c r="N23" s="45"/>
      <c r="O23" s="45"/>
      <c r="P23" s="46"/>
    </row>
    <row r="24" spans="2:16" ht="15.75" thickBot="1" x14ac:dyDescent="0.3">
      <c r="B24" s="7"/>
      <c r="C24" s="5"/>
      <c r="D24" s="5"/>
      <c r="E24" s="5"/>
      <c r="F24" s="5"/>
      <c r="G24" s="6"/>
      <c r="I24" s="47"/>
      <c r="J24" s="48"/>
      <c r="K24" s="48"/>
      <c r="L24" s="48"/>
      <c r="M24" s="48"/>
      <c r="N24" s="48"/>
      <c r="O24" s="48"/>
      <c r="P24" s="49"/>
    </row>
    <row r="25" spans="2:16" x14ac:dyDescent="0.25">
      <c r="B25" s="7" t="s">
        <v>14</v>
      </c>
      <c r="C25" s="13"/>
      <c r="D25" s="5"/>
      <c r="E25" s="5" t="s">
        <v>36</v>
      </c>
      <c r="F25" s="13"/>
      <c r="G25" s="6"/>
    </row>
    <row r="26" spans="2:16" x14ac:dyDescent="0.25">
      <c r="B26" s="7"/>
      <c r="C26" s="5"/>
      <c r="D26" s="5"/>
      <c r="E26" s="5"/>
      <c r="F26" s="5"/>
      <c r="G26" s="6"/>
    </row>
    <row r="27" spans="2:16" x14ac:dyDescent="0.25">
      <c r="B27" s="7" t="s">
        <v>99</v>
      </c>
      <c r="C27" s="13"/>
      <c r="D27" s="5"/>
      <c r="E27" s="5" t="s">
        <v>8</v>
      </c>
      <c r="F27" s="13"/>
      <c r="G27" s="6"/>
    </row>
    <row r="28" spans="2:16" x14ac:dyDescent="0.25">
      <c r="B28" s="7"/>
      <c r="C28" s="5"/>
      <c r="D28" s="5"/>
      <c r="E28" s="5"/>
      <c r="F28" s="5"/>
      <c r="G28" s="6"/>
    </row>
    <row r="29" spans="2:16" x14ac:dyDescent="0.25">
      <c r="B29" s="7" t="s">
        <v>67</v>
      </c>
      <c r="C29" s="36"/>
      <c r="D29" s="5"/>
      <c r="E29" s="5" t="s">
        <v>70</v>
      </c>
      <c r="F29" s="36"/>
      <c r="G29" s="6"/>
    </row>
    <row r="30" spans="2:16" x14ac:dyDescent="0.25">
      <c r="B30" s="7"/>
      <c r="C30" s="5"/>
      <c r="D30" s="5"/>
      <c r="E30" s="5"/>
      <c r="F30" s="5"/>
      <c r="G30" s="6"/>
    </row>
    <row r="31" spans="2:16" x14ac:dyDescent="0.25">
      <c r="B31" s="7" t="s">
        <v>75</v>
      </c>
      <c r="C31" s="36"/>
      <c r="D31" s="5"/>
      <c r="E31" s="5" t="s">
        <v>69</v>
      </c>
      <c r="F31" s="36"/>
      <c r="G31" s="6"/>
    </row>
    <row r="32" spans="2:16" x14ac:dyDescent="0.25">
      <c r="B32" s="7"/>
      <c r="C32" s="5"/>
      <c r="D32" s="5"/>
      <c r="E32" s="5"/>
      <c r="F32" s="5"/>
      <c r="G32" s="6"/>
    </row>
    <row r="33" spans="2:7" x14ac:dyDescent="0.25">
      <c r="B33" s="7" t="s">
        <v>68</v>
      </c>
      <c r="C33" s="36"/>
      <c r="D33" s="5"/>
      <c r="E33" s="5" t="s">
        <v>76</v>
      </c>
      <c r="F33" s="37"/>
      <c r="G33" s="6"/>
    </row>
    <row r="34" spans="2:7" x14ac:dyDescent="0.25">
      <c r="B34" s="7"/>
      <c r="C34" s="5"/>
      <c r="D34" s="5"/>
      <c r="E34" s="5"/>
      <c r="F34" s="5"/>
      <c r="G34" s="6"/>
    </row>
    <row r="35" spans="2:7" x14ac:dyDescent="0.25">
      <c r="B35" s="7" t="s">
        <v>10</v>
      </c>
      <c r="C35" s="36"/>
      <c r="D35" s="5"/>
      <c r="E35" s="5" t="s">
        <v>9</v>
      </c>
      <c r="F35" s="38"/>
      <c r="G35" s="6"/>
    </row>
    <row r="36" spans="2:7" x14ac:dyDescent="0.25">
      <c r="B36" s="7"/>
      <c r="C36" s="5"/>
      <c r="D36" s="5"/>
      <c r="E36" s="5"/>
      <c r="F36" s="5"/>
      <c r="G36" s="6"/>
    </row>
    <row r="37" spans="2:7" x14ac:dyDescent="0.25">
      <c r="B37" s="7" t="s">
        <v>63</v>
      </c>
      <c r="C37" s="50"/>
      <c r="D37" s="51"/>
      <c r="E37" s="51"/>
      <c r="F37" s="52"/>
      <c r="G37" s="6"/>
    </row>
    <row r="38" spans="2:7" x14ac:dyDescent="0.25">
      <c r="B38" s="7" t="s">
        <v>64</v>
      </c>
      <c r="C38" s="53"/>
      <c r="D38" s="54"/>
      <c r="E38" s="54"/>
      <c r="F38" s="55"/>
      <c r="G38" s="6"/>
    </row>
    <row r="39" spans="2:7" x14ac:dyDescent="0.25">
      <c r="B39" s="7"/>
      <c r="C39" s="5"/>
      <c r="D39" s="5"/>
      <c r="E39" s="5"/>
      <c r="F39" s="5"/>
      <c r="G39" s="6"/>
    </row>
    <row r="40" spans="2:7" x14ac:dyDescent="0.25">
      <c r="B40" s="7" t="s">
        <v>39</v>
      </c>
      <c r="C40" s="50"/>
      <c r="D40" s="51"/>
      <c r="E40" s="51"/>
      <c r="F40" s="52"/>
      <c r="G40" s="6"/>
    </row>
    <row r="41" spans="2:7" x14ac:dyDescent="0.25">
      <c r="B41" s="7" t="s">
        <v>65</v>
      </c>
      <c r="C41" s="53"/>
      <c r="D41" s="54"/>
      <c r="E41" s="54"/>
      <c r="F41" s="55"/>
      <c r="G41" s="6"/>
    </row>
    <row r="42" spans="2:7" x14ac:dyDescent="0.25">
      <c r="B42" s="7"/>
      <c r="C42" s="5"/>
      <c r="D42" s="5"/>
      <c r="E42" s="5"/>
      <c r="F42" s="5"/>
      <c r="G42" s="6"/>
    </row>
    <row r="43" spans="2:7" x14ac:dyDescent="0.25">
      <c r="B43" s="7" t="s">
        <v>62</v>
      </c>
      <c r="C43" s="5"/>
      <c r="D43" s="5"/>
      <c r="E43" s="5"/>
      <c r="F43" s="5"/>
      <c r="G43" s="6"/>
    </row>
    <row r="44" spans="2:7" x14ac:dyDescent="0.25">
      <c r="B44" s="7" t="str">
        <f>CONCATENATE("       Financial: Max = ",SUM(Factors!F13+Factors!F4))</f>
        <v xml:space="preserve">       Financial: Max = 13</v>
      </c>
      <c r="C44" s="34" t="str">
        <f>IF(Questions!$F$3=14,SUM(Questions!F7:F20),"Incomplete!!")</f>
        <v>Incomplete!!</v>
      </c>
      <c r="D44" s="5"/>
      <c r="E44" s="9" t="s">
        <v>114</v>
      </c>
      <c r="F44" s="9"/>
      <c r="G44" s="6"/>
    </row>
    <row r="45" spans="2:7" x14ac:dyDescent="0.25">
      <c r="B45" s="7" t="str">
        <f>CONCATENATE("       Products &amp; Customers: Max = ",Factors!F29)</f>
        <v xml:space="preserve">       Products &amp; Customers: Max = 10</v>
      </c>
      <c r="C45" s="34" t="str">
        <f>IF(Questions!$F$3=14,SUM(Questions!F21:F29),"Incomplete!!")</f>
        <v>Incomplete!!</v>
      </c>
      <c r="D45" s="5"/>
      <c r="E45" s="5"/>
      <c r="F45" s="5"/>
      <c r="G45" s="6"/>
    </row>
    <row r="46" spans="2:7" x14ac:dyDescent="0.25">
      <c r="B46" s="7" t="str">
        <f>CONCATENATE("       Other: Max = ",Factors!F49)</f>
        <v xml:space="preserve">       Other: Max = 12</v>
      </c>
      <c r="C46" s="35" t="str">
        <f>IF(Questions!$F$3=14,SUM(Questions!F30:F42),"Incomplete!!")</f>
        <v>Incomplete!!</v>
      </c>
      <c r="D46" s="5"/>
      <c r="E46" s="5"/>
      <c r="F46" s="5"/>
      <c r="G46" s="6"/>
    </row>
    <row r="47" spans="2:7" x14ac:dyDescent="0.25">
      <c r="B47" s="7" t="str">
        <f>CONCATENATE("       Total: Max = ",Factors!G2)</f>
        <v xml:space="preserve">       Total: Max = 35</v>
      </c>
      <c r="C47" s="34" t="str">
        <f>IF(Questions!$F$3=14,SUM(Questions!F7:F43),"Incomplete!!")</f>
        <v>Incomplete!!</v>
      </c>
      <c r="D47" s="5"/>
      <c r="E47" s="5"/>
      <c r="F47" s="5"/>
      <c r="G47" s="6"/>
    </row>
    <row r="48" spans="2:7" x14ac:dyDescent="0.25">
      <c r="B48" s="7"/>
      <c r="C48" s="5"/>
      <c r="D48" s="5"/>
      <c r="E48" s="5"/>
      <c r="F48" s="5"/>
      <c r="G48" s="6"/>
    </row>
    <row r="49" spans="2:7" x14ac:dyDescent="0.25">
      <c r="B49" s="7"/>
      <c r="C49" s="5"/>
      <c r="D49" s="5"/>
      <c r="E49" s="5"/>
      <c r="F49" s="5"/>
      <c r="G49" s="6"/>
    </row>
    <row r="50" spans="2:7" x14ac:dyDescent="0.25">
      <c r="B50" s="7" t="s">
        <v>42</v>
      </c>
      <c r="C50" s="50"/>
      <c r="D50" s="51"/>
      <c r="E50" s="51"/>
      <c r="F50" s="52"/>
      <c r="G50" s="6"/>
    </row>
    <row r="51" spans="2:7" x14ac:dyDescent="0.25">
      <c r="B51" s="7"/>
      <c r="C51" s="53"/>
      <c r="D51" s="54"/>
      <c r="E51" s="54"/>
      <c r="F51" s="55"/>
      <c r="G51" s="6"/>
    </row>
    <row r="52" spans="2:7" x14ac:dyDescent="0.25">
      <c r="B52" s="7"/>
      <c r="C52" s="5"/>
      <c r="D52" s="5"/>
      <c r="E52" s="5"/>
      <c r="F52" s="5"/>
      <c r="G52" s="6"/>
    </row>
    <row r="53" spans="2:7" x14ac:dyDescent="0.25">
      <c r="B53" s="7" t="s">
        <v>41</v>
      </c>
      <c r="C53" s="13"/>
      <c r="D53" s="5"/>
      <c r="E53" s="5"/>
      <c r="F53" s="5"/>
      <c r="G53" s="6"/>
    </row>
    <row r="54" spans="2:7" x14ac:dyDescent="0.25">
      <c r="B54" s="7"/>
      <c r="C54" s="5"/>
      <c r="D54" s="5"/>
      <c r="E54" s="5"/>
      <c r="F54" s="5"/>
      <c r="G54" s="6"/>
    </row>
    <row r="55" spans="2:7" x14ac:dyDescent="0.25">
      <c r="B55" s="10"/>
      <c r="C55" s="11"/>
      <c r="D55" s="11"/>
      <c r="E55" s="11"/>
      <c r="F55" s="15">
        <f ca="1">NOW()</f>
        <v>43544.475395949077</v>
      </c>
      <c r="G55" s="12"/>
    </row>
  </sheetData>
  <mergeCells count="7">
    <mergeCell ref="C40:F41"/>
    <mergeCell ref="C50:F51"/>
    <mergeCell ref="C14:F14"/>
    <mergeCell ref="C16:F16"/>
    <mergeCell ref="C18:F18"/>
    <mergeCell ref="C20:F20"/>
    <mergeCell ref="C37:F38"/>
  </mergeCells>
  <hyperlinks>
    <hyperlink ref="E44" location="Questions!E9" display="(click here for Questions)" xr:uid="{00000000-0004-0000-0000-000000000000}"/>
    <hyperlink ref="E3" location="Questions!E9" display="(click here for Questions)" xr:uid="{A28E0FAC-FF02-43DE-A679-054137E7FCAC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2"/>
  <sheetViews>
    <sheetView workbookViewId="0">
      <selection activeCell="E15" sqref="E15"/>
    </sheetView>
  </sheetViews>
  <sheetFormatPr defaultColWidth="9.140625" defaultRowHeight="15" x14ac:dyDescent="0.25"/>
  <cols>
    <col min="1" max="1" width="3.140625" style="1" customWidth="1"/>
    <col min="2" max="2" width="4.85546875" style="1" customWidth="1"/>
    <col min="3" max="3" width="55.28515625" style="1" customWidth="1"/>
    <col min="4" max="4" width="5" style="1" customWidth="1"/>
    <col min="5" max="5" width="80.5703125" style="1" bestFit="1" customWidth="1"/>
    <col min="6" max="6" width="12" style="16" customWidth="1"/>
    <col min="7" max="7" width="63.28515625" style="1" customWidth="1"/>
    <col min="8" max="8" width="3.42578125" style="1" customWidth="1"/>
    <col min="9" max="16384" width="9.140625" style="1"/>
  </cols>
  <sheetData>
    <row r="2" spans="2:8" x14ac:dyDescent="0.25">
      <c r="B2" s="2"/>
      <c r="C2" s="3"/>
      <c r="D2" s="3"/>
      <c r="E2" s="3"/>
      <c r="F2" s="18"/>
      <c r="G2" s="3"/>
      <c r="H2" s="4"/>
    </row>
    <row r="3" spans="2:8" x14ac:dyDescent="0.25">
      <c r="B3" s="7"/>
      <c r="C3" s="5"/>
      <c r="D3" s="5"/>
      <c r="E3" s="29" t="str">
        <f>IF(F3=14,"","Not all questions have been answered!!")</f>
        <v>Not all questions have been answered!!</v>
      </c>
      <c r="F3" s="30">
        <f>COUNT(F7:F49)</f>
        <v>0</v>
      </c>
      <c r="G3" s="9" t="s">
        <v>61</v>
      </c>
      <c r="H3" s="6"/>
    </row>
    <row r="4" spans="2:8" ht="28.5" x14ac:dyDescent="0.45">
      <c r="B4" s="39" t="str">
        <f>Summary!B3</f>
        <v xml:space="preserve">Base 2 Acquisition - Initial Assessment: </v>
      </c>
      <c r="C4" s="5"/>
      <c r="D4" s="5"/>
      <c r="E4" s="5"/>
      <c r="F4" s="19"/>
      <c r="G4" s="5"/>
      <c r="H4" s="6"/>
    </row>
    <row r="5" spans="2:8" x14ac:dyDescent="0.25">
      <c r="B5" s="7"/>
      <c r="C5" s="5"/>
      <c r="D5" s="5"/>
      <c r="E5" s="5"/>
      <c r="F5" s="19"/>
      <c r="G5" s="5"/>
      <c r="H5" s="6"/>
    </row>
    <row r="6" spans="2:8" s="17" customFormat="1" ht="15.75" x14ac:dyDescent="0.25">
      <c r="B6" s="20"/>
      <c r="C6" s="21" t="s">
        <v>0</v>
      </c>
      <c r="D6" s="21"/>
      <c r="E6" s="21" t="s">
        <v>43</v>
      </c>
      <c r="F6" s="22" t="s">
        <v>59</v>
      </c>
      <c r="G6" s="21" t="s">
        <v>44</v>
      </c>
      <c r="H6" s="23"/>
    </row>
    <row r="7" spans="2:8" x14ac:dyDescent="0.25">
      <c r="B7" s="7"/>
      <c r="C7" s="5"/>
      <c r="D7" s="5"/>
      <c r="E7" s="5"/>
      <c r="F7" s="19"/>
      <c r="G7" s="5"/>
      <c r="H7" s="6"/>
    </row>
    <row r="8" spans="2:8" x14ac:dyDescent="0.25">
      <c r="B8" s="31" t="s">
        <v>58</v>
      </c>
      <c r="C8" s="5"/>
      <c r="D8" s="5"/>
      <c r="E8" s="5"/>
      <c r="F8" s="19"/>
      <c r="G8" s="5"/>
      <c r="H8" s="6"/>
    </row>
    <row r="9" spans="2:8" ht="39.75" customHeight="1" x14ac:dyDescent="0.25">
      <c r="B9" s="7"/>
      <c r="C9" s="24" t="s">
        <v>74</v>
      </c>
      <c r="D9" s="24"/>
      <c r="E9" s="28"/>
      <c r="F9" s="25" t="str">
        <f>IFERROR(VLOOKUP(E9,Factors!C4:D8,2,FALSE),"")</f>
        <v/>
      </c>
      <c r="G9" s="32"/>
      <c r="H9" s="6"/>
    </row>
    <row r="10" spans="2:8" ht="9.75" customHeight="1" x14ac:dyDescent="0.25">
      <c r="B10" s="7"/>
      <c r="C10" s="5"/>
      <c r="D10" s="5"/>
      <c r="E10" s="5"/>
      <c r="F10" s="19"/>
      <c r="G10" s="5"/>
      <c r="H10" s="6"/>
    </row>
    <row r="11" spans="2:8" ht="39.75" customHeight="1" x14ac:dyDescent="0.25">
      <c r="B11" s="7"/>
      <c r="C11" s="24" t="s">
        <v>45</v>
      </c>
      <c r="D11" s="24"/>
      <c r="E11" s="28"/>
      <c r="F11" s="25" t="str">
        <f>IFERROR(VLOOKUP(E11,Factors!C10:D11,2,FALSE),"")</f>
        <v/>
      </c>
      <c r="G11" s="32"/>
      <c r="H11" s="6"/>
    </row>
    <row r="12" spans="2:8" x14ac:dyDescent="0.25">
      <c r="B12" s="31" t="s">
        <v>56</v>
      </c>
      <c r="C12" s="5"/>
      <c r="D12" s="5"/>
      <c r="E12" s="5"/>
      <c r="F12" s="19"/>
      <c r="G12" s="5"/>
      <c r="H12" s="6"/>
    </row>
    <row r="13" spans="2:8" ht="39.75" customHeight="1" x14ac:dyDescent="0.25">
      <c r="B13" s="7"/>
      <c r="C13" s="24" t="s">
        <v>49</v>
      </c>
      <c r="D13" s="24"/>
      <c r="E13" s="28"/>
      <c r="F13" s="25" t="str">
        <f>IFERROR(VLOOKUP(E13,Factors!C14:D16,2,FALSE),"")</f>
        <v/>
      </c>
      <c r="G13" s="32"/>
      <c r="H13" s="6"/>
    </row>
    <row r="14" spans="2:8" ht="9.75" customHeight="1" x14ac:dyDescent="0.25">
      <c r="B14" s="7"/>
      <c r="C14" s="5"/>
      <c r="D14" s="5"/>
      <c r="E14" s="5"/>
      <c r="F14" s="19"/>
      <c r="G14" s="5"/>
      <c r="H14" s="6"/>
    </row>
    <row r="15" spans="2:8" ht="39.75" customHeight="1" x14ac:dyDescent="0.25">
      <c r="B15" s="7"/>
      <c r="C15" s="24" t="s">
        <v>85</v>
      </c>
      <c r="D15" s="24"/>
      <c r="E15" s="28"/>
      <c r="F15" s="25" t="str">
        <f>IFERROR(VLOOKUP(E15,Factors!C18:D20,2,FALSE),"")</f>
        <v/>
      </c>
      <c r="G15" s="32"/>
      <c r="H15" s="6"/>
    </row>
    <row r="16" spans="2:8" ht="9.75" customHeight="1" x14ac:dyDescent="0.25">
      <c r="B16" s="7"/>
      <c r="C16" s="5"/>
      <c r="D16" s="5"/>
      <c r="E16" s="5"/>
      <c r="F16" s="19"/>
      <c r="G16" s="5"/>
      <c r="H16" s="6"/>
    </row>
    <row r="17" spans="2:8" ht="39.75" customHeight="1" x14ac:dyDescent="0.25">
      <c r="B17" s="7"/>
      <c r="C17" s="24" t="s">
        <v>50</v>
      </c>
      <c r="D17" s="24"/>
      <c r="E17" s="28"/>
      <c r="F17" s="25" t="str">
        <f>IFERROR(VLOOKUP(E17,Factors!C22:D23,2,FALSE),"")</f>
        <v/>
      </c>
      <c r="G17" s="32"/>
      <c r="H17" s="6"/>
    </row>
    <row r="18" spans="2:8" ht="9.75" customHeight="1" x14ac:dyDescent="0.25">
      <c r="B18" s="7"/>
      <c r="C18" s="5"/>
      <c r="D18" s="5"/>
      <c r="E18" s="5"/>
      <c r="F18" s="19"/>
      <c r="G18" s="5"/>
      <c r="H18" s="6"/>
    </row>
    <row r="19" spans="2:8" ht="39.75" customHeight="1" x14ac:dyDescent="0.25">
      <c r="B19" s="7"/>
      <c r="C19" s="24" t="s">
        <v>51</v>
      </c>
      <c r="D19" s="24"/>
      <c r="E19" s="28"/>
      <c r="F19" s="25" t="str">
        <f>IFERROR(VLOOKUP(E19,Factors!C25:D27,2,FALSE),"")</f>
        <v/>
      </c>
      <c r="G19" s="32"/>
      <c r="H19" s="6"/>
    </row>
    <row r="20" spans="2:8" x14ac:dyDescent="0.25">
      <c r="B20" s="7"/>
      <c r="C20" s="5"/>
      <c r="D20" s="5"/>
      <c r="E20" s="5"/>
      <c r="F20" s="19"/>
      <c r="G20" s="5"/>
      <c r="H20" s="6"/>
    </row>
    <row r="21" spans="2:8" x14ac:dyDescent="0.25">
      <c r="B21" s="31" t="s">
        <v>57</v>
      </c>
      <c r="C21" s="5"/>
      <c r="D21" s="5"/>
      <c r="E21" s="5"/>
      <c r="F21" s="19"/>
      <c r="G21" s="5"/>
      <c r="H21" s="6"/>
    </row>
    <row r="22" spans="2:8" ht="39.75" customHeight="1" x14ac:dyDescent="0.25">
      <c r="B22" s="7"/>
      <c r="C22" s="24" t="s">
        <v>52</v>
      </c>
      <c r="D22" s="24"/>
      <c r="E22" s="28"/>
      <c r="F22" s="25" t="str">
        <f>IFERROR(VLOOKUP(E22,Factors!C30:D33,2,FALSE),"")</f>
        <v/>
      </c>
      <c r="G22" s="32"/>
      <c r="H22" s="6"/>
    </row>
    <row r="23" spans="2:8" x14ac:dyDescent="0.25">
      <c r="B23" s="7"/>
      <c r="C23" s="5"/>
      <c r="D23" s="5"/>
      <c r="E23" s="5"/>
      <c r="F23" s="19"/>
      <c r="G23" s="5"/>
      <c r="H23" s="6"/>
    </row>
    <row r="24" spans="2:8" ht="39.75" customHeight="1" x14ac:dyDescent="0.25">
      <c r="B24" s="7"/>
      <c r="C24" s="24" t="s">
        <v>53</v>
      </c>
      <c r="D24" s="24"/>
      <c r="E24" s="28"/>
      <c r="F24" s="25" t="str">
        <f>IFERROR(VLOOKUP(E24,Factors!C35:D39,2,FALSE),"")</f>
        <v/>
      </c>
      <c r="G24" s="32"/>
      <c r="H24" s="6"/>
    </row>
    <row r="25" spans="2:8" x14ac:dyDescent="0.25">
      <c r="B25" s="7"/>
      <c r="C25" s="5"/>
      <c r="D25" s="5"/>
      <c r="E25" s="5"/>
      <c r="F25" s="19"/>
      <c r="G25" s="5"/>
      <c r="H25" s="6"/>
    </row>
    <row r="26" spans="2:8" ht="39.75" customHeight="1" x14ac:dyDescent="0.25">
      <c r="B26" s="7"/>
      <c r="C26" s="24" t="s">
        <v>54</v>
      </c>
      <c r="D26" s="24"/>
      <c r="E26" s="28"/>
      <c r="F26" s="25" t="str">
        <f>IFERROR(VLOOKUP(E26,Factors!C41:D43,2,FALSE),"")</f>
        <v/>
      </c>
      <c r="G26" s="32"/>
      <c r="H26" s="6"/>
    </row>
    <row r="27" spans="2:8" x14ac:dyDescent="0.25">
      <c r="B27" s="7"/>
      <c r="C27" s="5"/>
      <c r="D27" s="5"/>
      <c r="E27" s="5"/>
      <c r="F27" s="19"/>
      <c r="G27" s="5"/>
      <c r="H27" s="6"/>
    </row>
    <row r="28" spans="2:8" ht="39.75" customHeight="1" x14ac:dyDescent="0.25">
      <c r="B28" s="7"/>
      <c r="C28" s="24" t="s">
        <v>55</v>
      </c>
      <c r="D28" s="24"/>
      <c r="E28" s="28"/>
      <c r="F28" s="25" t="str">
        <f>IFERROR(VLOOKUP(E28,Factors!C45:D46,2,FALSE),"")</f>
        <v/>
      </c>
      <c r="G28" s="32"/>
      <c r="H28" s="6"/>
    </row>
    <row r="29" spans="2:8" x14ac:dyDescent="0.25">
      <c r="B29" s="7"/>
      <c r="C29" s="5"/>
      <c r="D29" s="5"/>
      <c r="E29" s="5"/>
      <c r="F29" s="19"/>
      <c r="G29" s="5"/>
      <c r="H29" s="6"/>
    </row>
    <row r="30" spans="2:8" x14ac:dyDescent="0.25">
      <c r="B30" s="31" t="s">
        <v>86</v>
      </c>
      <c r="C30" s="5"/>
      <c r="D30" s="5"/>
      <c r="E30" s="5"/>
      <c r="F30" s="19"/>
      <c r="G30" s="5"/>
      <c r="H30" s="6"/>
    </row>
    <row r="31" spans="2:8" ht="39.75" customHeight="1" x14ac:dyDescent="0.25">
      <c r="B31" s="7"/>
      <c r="C31" s="24" t="s">
        <v>92</v>
      </c>
      <c r="D31" s="24"/>
      <c r="E31" s="28"/>
      <c r="F31" s="25" t="str">
        <f>IFERROR(VLOOKUP(E31,Factors!C49:D51,2,FALSE),"")</f>
        <v/>
      </c>
      <c r="G31" s="32"/>
      <c r="H31" s="6"/>
    </row>
    <row r="32" spans="2:8" x14ac:dyDescent="0.25">
      <c r="B32" s="7"/>
      <c r="C32" s="5"/>
      <c r="D32" s="5"/>
      <c r="E32" s="5"/>
      <c r="F32" s="19"/>
      <c r="G32" s="5"/>
      <c r="H32" s="6"/>
    </row>
    <row r="33" spans="2:8" ht="39.75" customHeight="1" x14ac:dyDescent="0.25">
      <c r="B33" s="7"/>
      <c r="C33" s="24" t="s">
        <v>98</v>
      </c>
      <c r="D33" s="24"/>
      <c r="E33" s="28"/>
      <c r="F33" s="25" t="str">
        <f>IFERROR(VLOOKUP(E33,Factors!C53:D55,2,FALSE),"")</f>
        <v/>
      </c>
      <c r="G33" s="32"/>
      <c r="H33" s="6"/>
    </row>
    <row r="34" spans="2:8" x14ac:dyDescent="0.25">
      <c r="B34" s="7"/>
      <c r="C34" s="5"/>
      <c r="D34" s="5"/>
      <c r="E34" s="5"/>
      <c r="F34" s="19"/>
      <c r="G34" s="5"/>
      <c r="H34" s="6"/>
    </row>
    <row r="35" spans="2:8" ht="39.75" customHeight="1" x14ac:dyDescent="0.25">
      <c r="B35" s="7"/>
      <c r="C35" s="24" t="s">
        <v>103</v>
      </c>
      <c r="D35" s="24"/>
      <c r="E35" s="28"/>
      <c r="F35" s="25" t="str">
        <f>IFERROR(VLOOKUP(E35,Factors!C57:D60,2,FALSE),"")</f>
        <v/>
      </c>
      <c r="G35" s="32"/>
      <c r="H35" s="6"/>
    </row>
    <row r="36" spans="2:8" x14ac:dyDescent="0.25">
      <c r="B36" s="7"/>
      <c r="C36" s="5"/>
      <c r="D36" s="5"/>
      <c r="E36" s="5"/>
      <c r="F36" s="19"/>
      <c r="G36" s="5"/>
      <c r="H36" s="6"/>
    </row>
    <row r="37" spans="2:8" ht="39.75" customHeight="1" x14ac:dyDescent="0.25">
      <c r="B37" s="7"/>
      <c r="C37" s="24" t="s">
        <v>100</v>
      </c>
      <c r="D37" s="24"/>
      <c r="E37" s="28"/>
      <c r="F37" s="25" t="str">
        <f>IFERROR(VLOOKUP(E37,Factors!C62:D63,2,FALSE),"")</f>
        <v/>
      </c>
      <c r="G37" s="32"/>
      <c r="H37" s="6"/>
    </row>
    <row r="38" spans="2:8" x14ac:dyDescent="0.25">
      <c r="B38" s="7"/>
      <c r="C38" s="5"/>
      <c r="D38" s="5"/>
      <c r="E38" s="5"/>
      <c r="F38" s="19"/>
      <c r="G38" s="5"/>
      <c r="H38" s="6"/>
    </row>
    <row r="39" spans="2:8" x14ac:dyDescent="0.25">
      <c r="B39" s="7"/>
      <c r="C39" s="5"/>
      <c r="D39" s="5"/>
      <c r="E39" s="5"/>
      <c r="F39" s="19"/>
      <c r="G39" s="5"/>
      <c r="H39" s="6"/>
    </row>
    <row r="40" spans="2:8" x14ac:dyDescent="0.25">
      <c r="B40" s="7"/>
      <c r="C40" s="5"/>
      <c r="D40" s="5"/>
      <c r="E40" s="5"/>
      <c r="F40" s="19"/>
      <c r="G40" s="5"/>
      <c r="H40" s="6"/>
    </row>
    <row r="41" spans="2:8" x14ac:dyDescent="0.25">
      <c r="B41" s="7"/>
      <c r="C41" s="5"/>
      <c r="D41" s="5"/>
      <c r="E41" s="5"/>
      <c r="F41" s="19"/>
      <c r="G41" s="5"/>
      <c r="H41" s="6"/>
    </row>
    <row r="42" spans="2:8" x14ac:dyDescent="0.25">
      <c r="B42" s="10"/>
      <c r="C42" s="11"/>
      <c r="D42" s="11"/>
      <c r="E42" s="11"/>
      <c r="F42" s="26"/>
      <c r="G42" s="11"/>
      <c r="H42" s="27"/>
    </row>
  </sheetData>
  <hyperlinks>
    <hyperlink ref="G3" location="Summary!C8" display="Click Here for Summary" xr:uid="{00000000-0004-0000-01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0000000}">
          <x14:formula1>
            <xm:f>Factors!$C$4:$C$8</xm:f>
          </x14:formula1>
          <xm:sqref>E9:E10</xm:sqref>
        </x14:dataValidation>
        <x14:dataValidation type="list" allowBlank="1" showInputMessage="1" showErrorMessage="1" xr:uid="{00000000-0002-0000-0100-000003000000}">
          <x14:formula1>
            <xm:f>Factors!$C$13:$C$16</xm:f>
          </x14:formula1>
          <xm:sqref>E13:E14</xm:sqref>
        </x14:dataValidation>
        <x14:dataValidation type="list" allowBlank="1" showInputMessage="1" showErrorMessage="1" xr:uid="{00000000-0002-0000-0100-000004000000}">
          <x14:formula1>
            <xm:f>Factors!$C$17:$C$20</xm:f>
          </x14:formula1>
          <xm:sqref>E15:E16</xm:sqref>
        </x14:dataValidation>
        <x14:dataValidation type="list" allowBlank="1" showInputMessage="1" showErrorMessage="1" xr:uid="{00000000-0002-0000-0100-000005000000}">
          <x14:formula1>
            <xm:f>Factors!$C$21:$C$23</xm:f>
          </x14:formula1>
          <xm:sqref>E17:E18</xm:sqref>
        </x14:dataValidation>
        <x14:dataValidation type="list" allowBlank="1" showInputMessage="1" showErrorMessage="1" xr:uid="{00000000-0002-0000-0100-000008000000}">
          <x14:formula1>
            <xm:f>Factors!$C$29:$C$33</xm:f>
          </x14:formula1>
          <xm:sqref>E22</xm:sqref>
        </x14:dataValidation>
        <x14:dataValidation type="list" allowBlank="1" showInputMessage="1" showErrorMessage="1" xr:uid="{00000000-0002-0000-0100-00000A000000}">
          <x14:formula1>
            <xm:f>Factors!$C$40:$C$43</xm:f>
          </x14:formula1>
          <xm:sqref>E26</xm:sqref>
        </x14:dataValidation>
        <x14:dataValidation type="list" allowBlank="1" showInputMessage="1" showErrorMessage="1" xr:uid="{00000000-0002-0000-0100-00000B000000}">
          <x14:formula1>
            <xm:f>Factors!$C$44:$C$46</xm:f>
          </x14:formula1>
          <xm:sqref>E28</xm:sqref>
        </x14:dataValidation>
        <x14:dataValidation type="list" allowBlank="1" showInputMessage="1" showErrorMessage="1" xr:uid="{00000000-0002-0000-0100-000002000000}">
          <x14:formula1>
            <xm:f>Factors!$C$9:$C$11</xm:f>
          </x14:formula1>
          <xm:sqref>E11</xm:sqref>
        </x14:dataValidation>
        <x14:dataValidation type="list" allowBlank="1" showInputMessage="1" showErrorMessage="1" xr:uid="{00000000-0002-0000-0100-000007000000}">
          <x14:formula1>
            <xm:f>Factors!$C$24:$C$27</xm:f>
          </x14:formula1>
          <xm:sqref>E19</xm:sqref>
        </x14:dataValidation>
        <x14:dataValidation type="list" allowBlank="1" showInputMessage="1" showErrorMessage="1" xr:uid="{00000000-0002-0000-0100-000009000000}">
          <x14:formula1>
            <xm:f>Factors!$C$34:$C$39</xm:f>
          </x14:formula1>
          <xm:sqref>E24</xm:sqref>
        </x14:dataValidation>
        <x14:dataValidation type="list" allowBlank="1" showInputMessage="1" showErrorMessage="1" xr:uid="{00000000-0002-0000-0100-00000C000000}">
          <x14:formula1>
            <xm:f>Factors!$C$48:$C$51</xm:f>
          </x14:formula1>
          <xm:sqref>E31:E32 E34 E36 E38:E41</xm:sqref>
        </x14:dataValidation>
        <x14:dataValidation type="list" allowBlank="1" showInputMessage="1" showErrorMessage="1" xr:uid="{44AF3E64-254D-4EFB-8746-C0ABE0D4097F}">
          <x14:formula1>
            <xm:f>Factors!$C$52:$C$55</xm:f>
          </x14:formula1>
          <xm:sqref>E33</xm:sqref>
        </x14:dataValidation>
        <x14:dataValidation type="list" allowBlank="1" showInputMessage="1" showErrorMessage="1" xr:uid="{5212631D-C313-4F56-BF12-1EB21E3D599C}">
          <x14:formula1>
            <xm:f>Factors!$C$56:$C$60</xm:f>
          </x14:formula1>
          <xm:sqref>E35</xm:sqref>
        </x14:dataValidation>
        <x14:dataValidation type="list" allowBlank="1" showInputMessage="1" showErrorMessage="1" xr:uid="{A6B8192A-C172-44E7-B69A-B21A30136C54}">
          <x14:formula1>
            <xm:f>Factors!$C$61:$C$63</xm:f>
          </x14:formula1>
          <xm:sqref>E37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63"/>
  <sheetViews>
    <sheetView topLeftCell="A39" workbookViewId="0">
      <selection activeCell="C67" sqref="C67"/>
    </sheetView>
  </sheetViews>
  <sheetFormatPr defaultRowHeight="15" x14ac:dyDescent="0.25"/>
  <cols>
    <col min="2" max="2" width="29.42578125" bestFit="1" customWidth="1"/>
    <col min="3" max="3" width="79.7109375" bestFit="1" customWidth="1"/>
  </cols>
  <sheetData>
    <row r="2" spans="2:7" x14ac:dyDescent="0.25">
      <c r="C2" t="s">
        <v>60</v>
      </c>
      <c r="D2" s="33" t="s">
        <v>59</v>
      </c>
      <c r="F2" t="s">
        <v>21</v>
      </c>
      <c r="G2">
        <f>SUM(F3:F51)</f>
        <v>35</v>
      </c>
    </row>
    <row r="4" spans="2:7" x14ac:dyDescent="0.25">
      <c r="B4" t="s">
        <v>11</v>
      </c>
      <c r="F4">
        <f>SUM(E4:E12)</f>
        <v>4</v>
      </c>
    </row>
    <row r="5" spans="2:7" x14ac:dyDescent="0.25">
      <c r="C5" t="s">
        <v>71</v>
      </c>
      <c r="D5">
        <v>3</v>
      </c>
      <c r="E5">
        <f>MAX(D5:D8)</f>
        <v>3</v>
      </c>
    </row>
    <row r="6" spans="2:7" x14ac:dyDescent="0.25">
      <c r="C6" t="s">
        <v>72</v>
      </c>
      <c r="D6">
        <v>2</v>
      </c>
    </row>
    <row r="7" spans="2:7" x14ac:dyDescent="0.25">
      <c r="C7" t="s">
        <v>73</v>
      </c>
      <c r="D7">
        <v>1</v>
      </c>
    </row>
    <row r="8" spans="2:7" x14ac:dyDescent="0.25">
      <c r="C8" t="s">
        <v>29</v>
      </c>
      <c r="D8">
        <v>0</v>
      </c>
    </row>
    <row r="10" spans="2:7" x14ac:dyDescent="0.25">
      <c r="C10" t="s">
        <v>12</v>
      </c>
      <c r="D10">
        <v>1</v>
      </c>
      <c r="E10">
        <f>MAX(D10:D11)</f>
        <v>1</v>
      </c>
    </row>
    <row r="11" spans="2:7" x14ac:dyDescent="0.25">
      <c r="C11" t="s">
        <v>13</v>
      </c>
      <c r="D11">
        <v>0</v>
      </c>
    </row>
    <row r="13" spans="2:7" x14ac:dyDescent="0.25">
      <c r="B13" t="s">
        <v>15</v>
      </c>
      <c r="F13">
        <f>SUM(E13:E28)</f>
        <v>9</v>
      </c>
    </row>
    <row r="14" spans="2:7" x14ac:dyDescent="0.25">
      <c r="C14" t="s">
        <v>46</v>
      </c>
      <c r="D14">
        <v>2</v>
      </c>
      <c r="E14">
        <f>MAX(D14:D16)</f>
        <v>2</v>
      </c>
    </row>
    <row r="15" spans="2:7" x14ac:dyDescent="0.25">
      <c r="C15" t="s">
        <v>47</v>
      </c>
      <c r="D15">
        <v>1</v>
      </c>
    </row>
    <row r="16" spans="2:7" x14ac:dyDescent="0.25">
      <c r="C16" t="s">
        <v>48</v>
      </c>
      <c r="D16">
        <v>0</v>
      </c>
    </row>
    <row r="18" spans="2:6" x14ac:dyDescent="0.25">
      <c r="C18" t="s">
        <v>82</v>
      </c>
      <c r="D18">
        <v>3</v>
      </c>
      <c r="E18">
        <f>MAX(D18:D20)</f>
        <v>3</v>
      </c>
    </row>
    <row r="19" spans="2:6" x14ac:dyDescent="0.25">
      <c r="C19" t="s">
        <v>83</v>
      </c>
      <c r="D19">
        <v>2</v>
      </c>
    </row>
    <row r="20" spans="2:6" x14ac:dyDescent="0.25">
      <c r="C20" t="s">
        <v>84</v>
      </c>
      <c r="D20">
        <v>0</v>
      </c>
    </row>
    <row r="22" spans="2:6" x14ac:dyDescent="0.25">
      <c r="C22" t="s">
        <v>19</v>
      </c>
      <c r="D22">
        <v>2</v>
      </c>
      <c r="E22">
        <f>MAX(D22:D23)</f>
        <v>2</v>
      </c>
    </row>
    <row r="23" spans="2:6" x14ac:dyDescent="0.25">
      <c r="C23" t="s">
        <v>20</v>
      </c>
      <c r="D23">
        <v>0</v>
      </c>
    </row>
    <row r="25" spans="2:6" x14ac:dyDescent="0.25">
      <c r="C25" t="s">
        <v>16</v>
      </c>
      <c r="D25">
        <v>2</v>
      </c>
      <c r="E25">
        <f>MAX(D25:D27)</f>
        <v>2</v>
      </c>
    </row>
    <row r="26" spans="2:6" x14ac:dyDescent="0.25">
      <c r="C26" t="s">
        <v>17</v>
      </c>
      <c r="D26">
        <v>1</v>
      </c>
    </row>
    <row r="27" spans="2:6" x14ac:dyDescent="0.25">
      <c r="C27" t="s">
        <v>18</v>
      </c>
      <c r="D27">
        <v>0</v>
      </c>
    </row>
    <row r="29" spans="2:6" x14ac:dyDescent="0.25">
      <c r="B29" t="s">
        <v>25</v>
      </c>
      <c r="F29">
        <f>SUM(E29:E48)</f>
        <v>10</v>
      </c>
    </row>
    <row r="30" spans="2:6" x14ac:dyDescent="0.25">
      <c r="C30" t="s">
        <v>22</v>
      </c>
      <c r="D30">
        <v>3</v>
      </c>
      <c r="E30">
        <f>MAX(D30:D33)</f>
        <v>3</v>
      </c>
    </row>
    <row r="31" spans="2:6" x14ac:dyDescent="0.25">
      <c r="C31" t="s">
        <v>23</v>
      </c>
      <c r="D31">
        <v>2</v>
      </c>
    </row>
    <row r="32" spans="2:6" x14ac:dyDescent="0.25">
      <c r="C32" t="s">
        <v>24</v>
      </c>
      <c r="D32">
        <v>1</v>
      </c>
    </row>
    <row r="33" spans="3:5" x14ac:dyDescent="0.25">
      <c r="C33" t="s">
        <v>30</v>
      </c>
      <c r="D33">
        <v>0</v>
      </c>
    </row>
    <row r="35" spans="3:5" x14ac:dyDescent="0.25">
      <c r="C35" t="s">
        <v>77</v>
      </c>
      <c r="D35">
        <v>4</v>
      </c>
      <c r="E35">
        <f>MAX(D35:D39)</f>
        <v>4</v>
      </c>
    </row>
    <row r="36" spans="3:5" x14ac:dyDescent="0.25">
      <c r="C36" t="s">
        <v>78</v>
      </c>
      <c r="D36">
        <v>3</v>
      </c>
    </row>
    <row r="37" spans="3:5" x14ac:dyDescent="0.25">
      <c r="C37" t="s">
        <v>79</v>
      </c>
      <c r="D37">
        <v>2</v>
      </c>
    </row>
    <row r="38" spans="3:5" x14ac:dyDescent="0.25">
      <c r="C38" t="s">
        <v>80</v>
      </c>
      <c r="D38">
        <v>1</v>
      </c>
    </row>
    <row r="39" spans="3:5" x14ac:dyDescent="0.25">
      <c r="C39" t="s">
        <v>81</v>
      </c>
      <c r="D39">
        <v>0</v>
      </c>
    </row>
    <row r="41" spans="3:5" x14ac:dyDescent="0.25">
      <c r="C41" t="s">
        <v>26</v>
      </c>
      <c r="D41">
        <v>2</v>
      </c>
      <c r="E41">
        <f>MAX(D41:D43)</f>
        <v>2</v>
      </c>
    </row>
    <row r="42" spans="3:5" x14ac:dyDescent="0.25">
      <c r="C42" t="s">
        <v>27</v>
      </c>
      <c r="D42">
        <v>1</v>
      </c>
    </row>
    <row r="43" spans="3:5" x14ac:dyDescent="0.25">
      <c r="C43" t="s">
        <v>28</v>
      </c>
      <c r="D43">
        <v>0</v>
      </c>
    </row>
    <row r="45" spans="3:5" x14ac:dyDescent="0.25">
      <c r="C45" t="s">
        <v>31</v>
      </c>
      <c r="D45">
        <v>1</v>
      </c>
      <c r="E45">
        <f>MAX(D45:D46)</f>
        <v>1</v>
      </c>
    </row>
    <row r="46" spans="3:5" x14ac:dyDescent="0.25">
      <c r="C46" t="s">
        <v>32</v>
      </c>
      <c r="D46">
        <v>0</v>
      </c>
    </row>
    <row r="49" spans="2:6" x14ac:dyDescent="0.25">
      <c r="B49" t="s">
        <v>87</v>
      </c>
      <c r="C49" t="s">
        <v>91</v>
      </c>
      <c r="D49">
        <v>3</v>
      </c>
      <c r="E49">
        <f>MAX(D49:D51)</f>
        <v>3</v>
      </c>
      <c r="F49">
        <f>SUM(E49:E63)</f>
        <v>12</v>
      </c>
    </row>
    <row r="50" spans="2:6" x14ac:dyDescent="0.25">
      <c r="C50" t="s">
        <v>90</v>
      </c>
      <c r="D50">
        <v>1</v>
      </c>
    </row>
    <row r="51" spans="2:6" x14ac:dyDescent="0.25">
      <c r="C51" t="s">
        <v>33</v>
      </c>
      <c r="D51">
        <v>0</v>
      </c>
    </row>
    <row r="53" spans="2:6" x14ac:dyDescent="0.25">
      <c r="C53" t="s">
        <v>88</v>
      </c>
      <c r="D53">
        <v>3</v>
      </c>
      <c r="E53">
        <f>MAX(D53:D55)</f>
        <v>3</v>
      </c>
    </row>
    <row r="54" spans="2:6" x14ac:dyDescent="0.25">
      <c r="C54" t="s">
        <v>89</v>
      </c>
      <c r="D54">
        <v>1</v>
      </c>
    </row>
    <row r="55" spans="2:6" x14ac:dyDescent="0.25">
      <c r="C55" t="s">
        <v>93</v>
      </c>
      <c r="D55">
        <v>0</v>
      </c>
    </row>
    <row r="57" spans="2:6" x14ac:dyDescent="0.25">
      <c r="C57" t="s">
        <v>94</v>
      </c>
      <c r="D57">
        <v>4</v>
      </c>
      <c r="E57">
        <f>MAX(D57:D60)</f>
        <v>4</v>
      </c>
    </row>
    <row r="58" spans="2:6" x14ac:dyDescent="0.25">
      <c r="C58" t="s">
        <v>95</v>
      </c>
      <c r="D58">
        <v>3</v>
      </c>
    </row>
    <row r="59" spans="2:6" x14ac:dyDescent="0.25">
      <c r="C59" t="s">
        <v>96</v>
      </c>
      <c r="D59">
        <v>2</v>
      </c>
    </row>
    <row r="60" spans="2:6" x14ac:dyDescent="0.25">
      <c r="C60" t="s">
        <v>97</v>
      </c>
      <c r="D60">
        <v>0</v>
      </c>
    </row>
    <row r="62" spans="2:6" x14ac:dyDescent="0.25">
      <c r="C62" t="s">
        <v>101</v>
      </c>
      <c r="D62">
        <v>2</v>
      </c>
      <c r="E62">
        <f>MAX(D62:D63)</f>
        <v>2</v>
      </c>
    </row>
    <row r="63" spans="2:6" x14ac:dyDescent="0.25">
      <c r="C63" t="s">
        <v>102</v>
      </c>
      <c r="D63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6303A-560E-41F7-AD03-D6702487E66B}">
  <dimension ref="B2:C4"/>
  <sheetViews>
    <sheetView workbookViewId="0">
      <selection activeCell="B16" sqref="B16"/>
    </sheetView>
  </sheetViews>
  <sheetFormatPr defaultRowHeight="15" x14ac:dyDescent="0.25"/>
  <cols>
    <col min="1" max="16384" width="9.140625" style="1"/>
  </cols>
  <sheetData>
    <row r="2" spans="2:3" x14ac:dyDescent="0.25">
      <c r="B2" s="59" t="s">
        <v>115</v>
      </c>
    </row>
    <row r="4" spans="2:3" x14ac:dyDescent="0.25">
      <c r="B4" s="1" t="s">
        <v>116</v>
      </c>
      <c r="C4" s="60" t="s">
        <v>117</v>
      </c>
    </row>
  </sheetData>
  <hyperlinks>
    <hyperlink ref="C4" r:id="rId1" xr:uid="{088F3D64-443B-4149-822E-BEDB96D18DD6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Questions</vt:lpstr>
      <vt:lpstr>Factors</vt:lpstr>
      <vt:lpstr>Acquisition Scorecard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Baker</dc:creator>
  <cp:lastModifiedBy>Ian</cp:lastModifiedBy>
  <dcterms:created xsi:type="dcterms:W3CDTF">2014-08-04T22:17:42Z</dcterms:created>
  <dcterms:modified xsi:type="dcterms:W3CDTF">2019-03-19T22:24:41Z</dcterms:modified>
</cp:coreProperties>
</file>